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20" windowWidth="21555" windowHeight="4710" activeTab="0"/>
  </bookViews>
  <sheets>
    <sheet name="GradEthn" sheetId="1" r:id="rId1"/>
  </sheets>
  <definedNames/>
  <calcPr fullCalcOnLoad="1"/>
</workbook>
</file>

<file path=xl/sharedStrings.xml><?xml version="1.0" encoding="utf-8"?>
<sst xmlns="http://schemas.openxmlformats.org/spreadsheetml/2006/main" count="267" uniqueCount="213">
  <si>
    <t>MUL</t>
  </si>
  <si>
    <t>Multidisciplinary Studies</t>
  </si>
  <si>
    <t>Graduate School</t>
  </si>
  <si>
    <t>School of Education</t>
  </si>
  <si>
    <t>ECP</t>
  </si>
  <si>
    <t>Ed Leadership SBL/SDL Combined</t>
  </si>
  <si>
    <t>Elementary Education &amp; Reading</t>
  </si>
  <si>
    <t>School of The Professions</t>
  </si>
  <si>
    <t>CRJ</t>
  </si>
  <si>
    <t>Criminal Justice</t>
  </si>
  <si>
    <t>PNM</t>
  </si>
  <si>
    <t>Public and Nonprofit Mgmt</t>
  </si>
  <si>
    <t>Political Science</t>
  </si>
  <si>
    <t>ADE</t>
  </si>
  <si>
    <t>Adult Education</t>
  </si>
  <si>
    <t>School of Arts and Humanities</t>
  </si>
  <si>
    <t>HIS</t>
  </si>
  <si>
    <t>History</t>
  </si>
  <si>
    <t>History and Social Studies Edu</t>
  </si>
  <si>
    <t>Computer Information Systems</t>
  </si>
  <si>
    <t>AED</t>
  </si>
  <si>
    <t>Art Education K-12</t>
  </si>
  <si>
    <t>EDL</t>
  </si>
  <si>
    <t>Educational Leadership</t>
  </si>
  <si>
    <t>SBI</t>
  </si>
  <si>
    <t>Science Edu: Biology 7-12</t>
  </si>
  <si>
    <t>Earth Sciences and Science Edu</t>
  </si>
  <si>
    <t>CTE</t>
  </si>
  <si>
    <t>Career &amp; Technical Ed</t>
  </si>
  <si>
    <t>CRS</t>
  </si>
  <si>
    <t>Creative Studies</t>
  </si>
  <si>
    <t>Int. Ctr for Studies in Creat</t>
  </si>
  <si>
    <t>GND</t>
  </si>
  <si>
    <t>Graduate Non-Degree</t>
  </si>
  <si>
    <t>MTS</t>
  </si>
  <si>
    <t>Mathematics 7-12</t>
  </si>
  <si>
    <t>Mathematics</t>
  </si>
  <si>
    <t>SSS</t>
  </si>
  <si>
    <t>Social Studies 7-12</t>
  </si>
  <si>
    <t>ENG</t>
  </si>
  <si>
    <t>English</t>
  </si>
  <si>
    <t>HEA</t>
  </si>
  <si>
    <t>Higher Ed/Student Affairs Adm</t>
  </si>
  <si>
    <t>Higher Education Admin</t>
  </si>
  <si>
    <t>Career &amp; Technical Education</t>
  </si>
  <si>
    <t>Chemistry</t>
  </si>
  <si>
    <t>Art Education</t>
  </si>
  <si>
    <t>EDT</t>
  </si>
  <si>
    <t>Educational Technology</t>
  </si>
  <si>
    <t>Industrial Technology</t>
  </si>
  <si>
    <t>XCE</t>
  </si>
  <si>
    <t>Special Education: Childhood E</t>
  </si>
  <si>
    <t>Exceptional Education</t>
  </si>
  <si>
    <t>CRT</t>
  </si>
  <si>
    <t>Creativity and Change Leadersh</t>
  </si>
  <si>
    <t>IDT</t>
  </si>
  <si>
    <t>EXS</t>
  </si>
  <si>
    <t xml:space="preserve"> Stu w/Dis SWD Generalist 7-12</t>
  </si>
  <si>
    <t>EXC</t>
  </si>
  <si>
    <t>Special Education: Early Child</t>
  </si>
  <si>
    <t>PMG</t>
  </si>
  <si>
    <t>Public Management</t>
  </si>
  <si>
    <t>BIO</t>
  </si>
  <si>
    <t>Biology</t>
  </si>
  <si>
    <t>Economics and Finance</t>
  </si>
  <si>
    <t>CNS</t>
  </si>
  <si>
    <t>Art Conservation</t>
  </si>
  <si>
    <t>CEC</t>
  </si>
  <si>
    <t>Childhood &amp; Early Childhood Ed</t>
  </si>
  <si>
    <t>SLP</t>
  </si>
  <si>
    <t>Speech-Language Pathology</t>
  </si>
  <si>
    <t>Speech Language Pathology</t>
  </si>
  <si>
    <t>EDTW</t>
  </si>
  <si>
    <t>Pre-Educational Technology</t>
  </si>
  <si>
    <t>XMT</t>
  </si>
  <si>
    <t>SWD Gen 7-12 &amp; 7-12 Math</t>
  </si>
  <si>
    <t>LBT</t>
  </si>
  <si>
    <t>Literacy Specialist, Birth -12</t>
  </si>
  <si>
    <t>CUR</t>
  </si>
  <si>
    <t>Curriculum &amp; Instr</t>
  </si>
  <si>
    <t>ENS</t>
  </si>
  <si>
    <t>English 7-12</t>
  </si>
  <si>
    <t>AEC</t>
  </si>
  <si>
    <t>Applied Economics</t>
  </si>
  <si>
    <t>MST</t>
  </si>
  <si>
    <t>Museum Studies</t>
  </si>
  <si>
    <t>ACM</t>
  </si>
  <si>
    <t>Prof Appl Computational Math</t>
  </si>
  <si>
    <t>HRD</t>
  </si>
  <si>
    <t>Human Resource Development</t>
  </si>
  <si>
    <t>TED</t>
  </si>
  <si>
    <t>Technology Education</t>
  </si>
  <si>
    <t>EAS</t>
  </si>
  <si>
    <t>Earth Sciences</t>
  </si>
  <si>
    <t>XEN</t>
  </si>
  <si>
    <t>SWD Gen 7-12 &amp; 7-12 Eng Lang</t>
  </si>
  <si>
    <t>FSC</t>
  </si>
  <si>
    <t>Forensic Science</t>
  </si>
  <si>
    <t>Physics</t>
  </si>
  <si>
    <t>XSO</t>
  </si>
  <si>
    <t>SWD Gen 7-12 &amp; 7-12 Soc Stud</t>
  </si>
  <si>
    <t>SEA</t>
  </si>
  <si>
    <t>Science Edu: Earth Sci 7-12</t>
  </si>
  <si>
    <t>PHS</t>
  </si>
  <si>
    <t>Physics Education 7-12</t>
  </si>
  <si>
    <t>XBI</t>
  </si>
  <si>
    <t>SWD Gen 7-12 &amp; 7-12 Biology</t>
  </si>
  <si>
    <t>CAS-ED</t>
  </si>
  <si>
    <t>MS-GR</t>
  </si>
  <si>
    <t>MS-SP</t>
  </si>
  <si>
    <t>MS-ED</t>
  </si>
  <si>
    <t>MSED-ED</t>
  </si>
  <si>
    <t>GRCT-SP</t>
  </si>
  <si>
    <t>MSED-SP</t>
  </si>
  <si>
    <t>MSED-AH</t>
  </si>
  <si>
    <t>MA-AH</t>
  </si>
  <si>
    <t>MSED-NS</t>
  </si>
  <si>
    <t>MPA-NS</t>
  </si>
  <si>
    <t>MA-NS</t>
  </si>
  <si>
    <t>GRCT-NS</t>
  </si>
  <si>
    <t>MA-GR</t>
  </si>
  <si>
    <t>GRCT-ED</t>
  </si>
  <si>
    <t>MS-NS</t>
  </si>
  <si>
    <t>English Total</t>
  </si>
  <si>
    <t>Adult Education Total</t>
  </si>
  <si>
    <t>Elementary Education &amp; Reading Total</t>
  </si>
  <si>
    <t>Exceptional Education Total</t>
  </si>
  <si>
    <t>Earth Sciences and Science Edu Total</t>
  </si>
  <si>
    <t>History and Social Studies Edu Total</t>
  </si>
  <si>
    <t>Mathematics Total</t>
  </si>
  <si>
    <t>Political Science Total</t>
  </si>
  <si>
    <t>Computer Information Systems Total</t>
  </si>
  <si>
    <t>Int. Ctr for Studies in Creat Total</t>
  </si>
  <si>
    <t>Graduate School Total</t>
  </si>
  <si>
    <t>School of Natural and Social Sciences</t>
  </si>
  <si>
    <t>Asian</t>
  </si>
  <si>
    <t>Total</t>
  </si>
  <si>
    <t>[Institutional Research Home]</t>
  </si>
  <si>
    <t>XES</t>
  </si>
  <si>
    <t>SWD Gen 7-12 &amp; 7-12 Earth Sci</t>
  </si>
  <si>
    <t>NODEGREE-GR</t>
  </si>
  <si>
    <t>GRPRE-SP</t>
  </si>
  <si>
    <t>Engineering Technology</t>
  </si>
  <si>
    <t>Engineering Technology Total</t>
  </si>
  <si>
    <t>SCH</t>
  </si>
  <si>
    <t>Science Edu: Chemistry 7-12</t>
  </si>
  <si>
    <t>Great Lakes Center</t>
  </si>
  <si>
    <t>GLE</t>
  </si>
  <si>
    <t>Great Lakes Ecosystem Sci - MA</t>
  </si>
  <si>
    <t>GLS</t>
  </si>
  <si>
    <t>Great Lakes Ecosystem Sci - MS</t>
  </si>
  <si>
    <t>Great Lakes Center Total</t>
  </si>
  <si>
    <t>GRPRE-NS</t>
  </si>
  <si>
    <t>Graduate Programs by Department</t>
  </si>
  <si>
    <t>Major</t>
  </si>
  <si>
    <t>Program</t>
  </si>
  <si>
    <t>Major_Desc</t>
  </si>
  <si>
    <t>Modern and Classical Languages</t>
  </si>
  <si>
    <t>FLE</t>
  </si>
  <si>
    <t>Foreign Language Education</t>
  </si>
  <si>
    <t>Music</t>
  </si>
  <si>
    <t>MED</t>
  </si>
  <si>
    <t>MM-AH</t>
  </si>
  <si>
    <t>Music Education</t>
  </si>
  <si>
    <t>School of Arts and Humanities Totals</t>
  </si>
  <si>
    <t>GRPRE-ED</t>
  </si>
  <si>
    <t>XCEW</t>
  </si>
  <si>
    <t>Pre-Spec Ed: Childhood Educa</t>
  </si>
  <si>
    <t>School of Education Totals</t>
  </si>
  <si>
    <t>School of Natural and Social Sciences Totals</t>
  </si>
  <si>
    <t>School of The Professions Totals</t>
  </si>
  <si>
    <t>Graduate Totals</t>
  </si>
  <si>
    <t>IGPE Students</t>
  </si>
  <si>
    <t>Total Graduate w. IGPE</t>
  </si>
  <si>
    <t xml:space="preserve">BUFFALO STATE </t>
  </si>
  <si>
    <t>School and Departments</t>
  </si>
  <si>
    <t>African American</t>
  </si>
  <si>
    <t>American Indian</t>
  </si>
  <si>
    <t>Caucasian</t>
  </si>
  <si>
    <t>Hispanic</t>
  </si>
  <si>
    <t>Multiracial</t>
  </si>
  <si>
    <t>Non-resident alien</t>
  </si>
  <si>
    <t>Unknown</t>
  </si>
  <si>
    <t>ENGW</t>
  </si>
  <si>
    <t>Pre-English</t>
  </si>
  <si>
    <t>GRPRE-AH</t>
  </si>
  <si>
    <t>BME</t>
  </si>
  <si>
    <t>Business and Marketing Ed</t>
  </si>
  <si>
    <t>CECW</t>
  </si>
  <si>
    <t>LBTW</t>
  </si>
  <si>
    <t>Pre-Literacy Specialist, B-12</t>
  </si>
  <si>
    <t>XPH</t>
  </si>
  <si>
    <t>SWD GEN 7-12 &amp; 7-12 Physics</t>
  </si>
  <si>
    <t>CHS</t>
  </si>
  <si>
    <t>Chemistry 7-12</t>
  </si>
  <si>
    <t>Chemistry Total</t>
  </si>
  <si>
    <t>SBIW</t>
  </si>
  <si>
    <t>Pre-Sci Edu Biology 7-12</t>
  </si>
  <si>
    <t>SPH</t>
  </si>
  <si>
    <t>Science Edu: Physics 7-12</t>
  </si>
  <si>
    <t>PHA</t>
  </si>
  <si>
    <t>Physics Education 7-12, Altern</t>
  </si>
  <si>
    <t>Physics Total</t>
  </si>
  <si>
    <t>CRJW</t>
  </si>
  <si>
    <t>Pre-Criminal Justice</t>
  </si>
  <si>
    <t>IDTW</t>
  </si>
  <si>
    <t>Pre-Industrial Technology</t>
  </si>
  <si>
    <t>CRSW</t>
  </si>
  <si>
    <t>Pre-Creative Studies</t>
  </si>
  <si>
    <t>SLPW</t>
  </si>
  <si>
    <t>Pre-Speech, Language Pathology</t>
  </si>
  <si>
    <t>Spring 2016</t>
  </si>
  <si>
    <t>[Spring 2016 - Fact Sheet]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</si>
</sst>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8" fillId="34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NumberFormat="1" applyAlignment="1">
      <alignment/>
    </xf>
    <xf numFmtId="0" fontId="36" fillId="0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52" applyFill="1" applyAlignment="1" applyProtection="1">
      <alignment horizontal="center"/>
      <protection/>
    </xf>
    <xf numFmtId="0" fontId="39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TUDENT_DATA/Spring2013/factspring10.htm" TargetMode="External" /><Relationship Id="rId2" Type="http://schemas.openxmlformats.org/officeDocument/2006/relationships/hyperlink" Target="../../../../../STUDENT_DATA/index.html" TargetMode="External" /><Relationship Id="rId3" Type="http://schemas.openxmlformats.org/officeDocument/2006/relationships/hyperlink" Target="http://institutionalresearch.buffalostate.edu/spring-2016" TargetMode="External" /><Relationship Id="rId4" Type="http://schemas.openxmlformats.org/officeDocument/2006/relationships/hyperlink" Target="../factspring15.htm" TargetMode="External" /><Relationship Id="rId5" Type="http://schemas.openxmlformats.org/officeDocument/2006/relationships/hyperlink" Target="../../../../../STUDENT_DATA/index.html" TargetMode="External" /><Relationship Id="rId6" Type="http://schemas.openxmlformats.org/officeDocument/2006/relationships/hyperlink" Target="http://institutionalresearch.buffalostate.edu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GridLines="0"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M147" sqref="M147"/>
    </sheetView>
  </sheetViews>
  <sheetFormatPr defaultColWidth="9.140625" defaultRowHeight="15"/>
  <cols>
    <col min="1" max="1" width="41.7109375" style="1" bestFit="1" customWidth="1"/>
    <col min="2" max="2" width="7.140625" style="1" bestFit="1" customWidth="1"/>
    <col min="3" max="3" width="15.00390625" style="1" bestFit="1" customWidth="1"/>
    <col min="4" max="4" width="31.421875" style="1" bestFit="1" customWidth="1"/>
    <col min="5" max="5" width="16.57421875" style="1" bestFit="1" customWidth="1"/>
    <col min="6" max="6" width="15.7109375" style="1" bestFit="1" customWidth="1"/>
    <col min="7" max="7" width="6.00390625" style="1" bestFit="1" customWidth="1"/>
    <col min="8" max="8" width="10.00390625" style="1" bestFit="1" customWidth="1"/>
    <col min="9" max="9" width="8.7109375" style="1" bestFit="1" customWidth="1"/>
    <col min="10" max="10" width="10.7109375" style="1" bestFit="1" customWidth="1"/>
    <col min="11" max="11" width="18.00390625" style="1" bestFit="1" customWidth="1"/>
    <col min="12" max="12" width="9.57421875" style="1" bestFit="1" customWidth="1"/>
    <col min="13" max="13" width="6.28125" style="1" bestFit="1" customWidth="1"/>
    <col min="14" max="16384" width="9.140625" style="1" customWidth="1"/>
  </cols>
  <sheetData>
    <row r="1" spans="1:13" ht="18">
      <c r="A1" s="11" t="s">
        <v>174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>
      <c r="A3" s="9" t="s">
        <v>153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>
      <c r="A4" s="9" t="s">
        <v>211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 t="s">
        <v>175</v>
      </c>
      <c r="B6" t="s">
        <v>154</v>
      </c>
      <c r="C6" t="s">
        <v>156</v>
      </c>
      <c r="D6" t="s">
        <v>155</v>
      </c>
      <c r="E6" s="8" t="s">
        <v>176</v>
      </c>
      <c r="F6" s="8" t="s">
        <v>177</v>
      </c>
      <c r="G6" s="8" t="s">
        <v>135</v>
      </c>
      <c r="H6" s="8" t="s">
        <v>178</v>
      </c>
      <c r="I6" s="8" t="s">
        <v>179</v>
      </c>
      <c r="J6" s="8" t="s">
        <v>180</v>
      </c>
      <c r="K6" s="8" t="s">
        <v>181</v>
      </c>
      <c r="L6" s="8" t="s">
        <v>182</v>
      </c>
      <c r="M6" s="3" t="s">
        <v>136</v>
      </c>
    </row>
    <row r="7" spans="1:13" ht="15">
      <c r="A7" s="4" t="s">
        <v>15</v>
      </c>
      <c r="B7"/>
      <c r="C7"/>
      <c r="D7"/>
      <c r="E7"/>
      <c r="F7"/>
      <c r="G7"/>
      <c r="H7"/>
      <c r="I7"/>
      <c r="J7"/>
      <c r="K7"/>
      <c r="L7"/>
      <c r="M7"/>
    </row>
    <row r="8" spans="1:13" ht="15">
      <c r="A8" t="s">
        <v>66</v>
      </c>
      <c r="B8" t="s">
        <v>65</v>
      </c>
      <c r="C8" t="s">
        <v>115</v>
      </c>
      <c r="D8" s="6" t="s">
        <v>66</v>
      </c>
      <c r="E8" s="7"/>
      <c r="F8" s="7">
        <v>1</v>
      </c>
      <c r="G8" s="7"/>
      <c r="H8" s="7">
        <v>16</v>
      </c>
      <c r="I8" s="7">
        <v>1</v>
      </c>
      <c r="J8" s="7">
        <v>2</v>
      </c>
      <c r="K8" s="7"/>
      <c r="L8" s="7"/>
      <c r="M8">
        <f>SUM(E8:L8)</f>
        <v>20</v>
      </c>
    </row>
    <row r="9" spans="1:13" ht="1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5">
      <c r="A10" t="s">
        <v>46</v>
      </c>
      <c r="B10" t="s">
        <v>20</v>
      </c>
      <c r="C10" t="s">
        <v>114</v>
      </c>
      <c r="D10" s="6" t="s">
        <v>21</v>
      </c>
      <c r="E10" s="7"/>
      <c r="F10" s="7"/>
      <c r="G10" s="7"/>
      <c r="H10" s="7">
        <v>13</v>
      </c>
      <c r="I10" s="7"/>
      <c r="J10" s="7">
        <v>1</v>
      </c>
      <c r="K10" s="7"/>
      <c r="L10" s="7"/>
      <c r="M10" s="7">
        <v>14</v>
      </c>
    </row>
    <row r="11" spans="1:13" ht="1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5">
      <c r="A12" t="s">
        <v>40</v>
      </c>
      <c r="B12" t="s">
        <v>39</v>
      </c>
      <c r="C12" t="s">
        <v>115</v>
      </c>
      <c r="D12" s="6" t="s">
        <v>40</v>
      </c>
      <c r="E12" s="7">
        <v>1</v>
      </c>
      <c r="F12" s="7"/>
      <c r="G12" s="7"/>
      <c r="H12" s="7">
        <v>15</v>
      </c>
      <c r="I12" s="7"/>
      <c r="J12" s="7"/>
      <c r="K12" s="7"/>
      <c r="L12" s="7"/>
      <c r="M12" s="7">
        <v>16</v>
      </c>
    </row>
    <row r="13" spans="1:13" ht="15">
      <c r="A13"/>
      <c r="B13" t="s">
        <v>183</v>
      </c>
      <c r="C13" t="s">
        <v>185</v>
      </c>
      <c r="D13" s="6" t="s">
        <v>184</v>
      </c>
      <c r="E13" s="7"/>
      <c r="F13" s="7"/>
      <c r="G13" s="7"/>
      <c r="H13" s="7">
        <v>1</v>
      </c>
      <c r="I13" s="7">
        <v>1</v>
      </c>
      <c r="J13" s="7"/>
      <c r="K13" s="7"/>
      <c r="L13" s="7"/>
      <c r="M13" s="7">
        <v>2</v>
      </c>
    </row>
    <row r="14" spans="1:13" ht="15">
      <c r="A14"/>
      <c r="B14" t="s">
        <v>80</v>
      </c>
      <c r="C14" t="s">
        <v>114</v>
      </c>
      <c r="D14" s="6" t="s">
        <v>81</v>
      </c>
      <c r="E14" s="7"/>
      <c r="F14" s="7"/>
      <c r="G14" s="7"/>
      <c r="H14" s="7">
        <v>15</v>
      </c>
      <c r="I14" s="7"/>
      <c r="J14" s="7">
        <v>1</v>
      </c>
      <c r="K14" s="7"/>
      <c r="L14" s="7"/>
      <c r="M14" s="7">
        <v>16</v>
      </c>
    </row>
    <row r="15" spans="1:13" ht="15">
      <c r="A15" t="s">
        <v>123</v>
      </c>
      <c r="B15"/>
      <c r="C15"/>
      <c r="D15"/>
      <c r="E15"/>
      <c r="F15">
        <v>23</v>
      </c>
      <c r="G15">
        <v>2</v>
      </c>
      <c r="H15">
        <v>2</v>
      </c>
      <c r="I15">
        <v>1</v>
      </c>
      <c r="J15"/>
      <c r="K15"/>
      <c r="L15"/>
      <c r="M15">
        <f>SUM(M12:M14)</f>
        <v>34</v>
      </c>
    </row>
    <row r="16" spans="1:13" ht="1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5">
      <c r="A17" t="s">
        <v>157</v>
      </c>
      <c r="B17" t="s">
        <v>158</v>
      </c>
      <c r="C17" t="s">
        <v>114</v>
      </c>
      <c r="D17" s="6" t="s">
        <v>159</v>
      </c>
      <c r="E17" s="7"/>
      <c r="F17" s="7"/>
      <c r="G17" s="7"/>
      <c r="H17" s="7"/>
      <c r="I17" s="7">
        <v>1</v>
      </c>
      <c r="J17" s="7"/>
      <c r="K17" s="7"/>
      <c r="L17" s="7"/>
      <c r="M17" s="7">
        <v>1</v>
      </c>
    </row>
    <row r="18" spans="1:13" s="2" customFormat="1" ht="1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5">
      <c r="A19" t="s">
        <v>160</v>
      </c>
      <c r="B19" t="s">
        <v>161</v>
      </c>
      <c r="C19" t="s">
        <v>162</v>
      </c>
      <c r="D19" s="6" t="s">
        <v>163</v>
      </c>
      <c r="E19" s="7"/>
      <c r="F19" s="7"/>
      <c r="G19" s="7"/>
      <c r="H19" s="7">
        <v>8</v>
      </c>
      <c r="I19" s="7"/>
      <c r="J19" s="7"/>
      <c r="K19" s="7"/>
      <c r="L19" s="7"/>
      <c r="M19" s="7">
        <v>8</v>
      </c>
    </row>
    <row r="20" spans="1:13" s="2" customFormat="1" ht="1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5">
      <c r="A21" s="4" t="s">
        <v>164</v>
      </c>
      <c r="B21" s="4"/>
      <c r="C21" s="4"/>
      <c r="D21" s="4"/>
      <c r="E21" s="4">
        <f aca="true" t="shared" si="0" ref="E21:M21">SUM(E19,E17,E15,E10,E8)</f>
        <v>0</v>
      </c>
      <c r="F21" s="4">
        <f t="shared" si="0"/>
        <v>24</v>
      </c>
      <c r="G21" s="4">
        <f t="shared" si="0"/>
        <v>2</v>
      </c>
      <c r="H21" s="4">
        <f t="shared" si="0"/>
        <v>39</v>
      </c>
      <c r="I21" s="4">
        <f t="shared" si="0"/>
        <v>3</v>
      </c>
      <c r="J21" s="4">
        <f t="shared" si="0"/>
        <v>3</v>
      </c>
      <c r="K21" s="4">
        <f t="shared" si="0"/>
        <v>0</v>
      </c>
      <c r="L21" s="4">
        <f t="shared" si="0"/>
        <v>0</v>
      </c>
      <c r="M21" s="4">
        <f t="shared" si="0"/>
        <v>77</v>
      </c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4" t="s">
        <v>3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5">
      <c r="A24" t="s">
        <v>14</v>
      </c>
      <c r="B24" t="s">
        <v>13</v>
      </c>
      <c r="C24" t="s">
        <v>121</v>
      </c>
      <c r="D24" s="6" t="s">
        <v>14</v>
      </c>
      <c r="E24" s="7">
        <v>1</v>
      </c>
      <c r="F24" s="7"/>
      <c r="G24" s="7"/>
      <c r="H24" s="7">
        <v>1</v>
      </c>
      <c r="I24" s="7"/>
      <c r="J24" s="7"/>
      <c r="K24" s="7"/>
      <c r="L24" s="7"/>
      <c r="M24" s="7">
        <v>2</v>
      </c>
    </row>
    <row r="25" spans="1:13" ht="15">
      <c r="A25"/>
      <c r="B25"/>
      <c r="C25" t="s">
        <v>110</v>
      </c>
      <c r="D25" s="6"/>
      <c r="E25" s="7">
        <v>10</v>
      </c>
      <c r="F25" s="7"/>
      <c r="G25" s="7">
        <v>2</v>
      </c>
      <c r="H25" s="7">
        <v>30</v>
      </c>
      <c r="I25" s="7">
        <v>2</v>
      </c>
      <c r="J25" s="7"/>
      <c r="K25" s="7"/>
      <c r="L25" s="7"/>
      <c r="M25" s="7">
        <v>44</v>
      </c>
    </row>
    <row r="26" spans="1:13" ht="15">
      <c r="A26"/>
      <c r="B26" t="s">
        <v>88</v>
      </c>
      <c r="C26" t="s">
        <v>121</v>
      </c>
      <c r="D26" s="6" t="s">
        <v>89</v>
      </c>
      <c r="E26" s="7">
        <v>3</v>
      </c>
      <c r="F26" s="7"/>
      <c r="G26" s="7"/>
      <c r="H26" s="7">
        <v>2</v>
      </c>
      <c r="I26" s="7"/>
      <c r="J26" s="7"/>
      <c r="K26" s="7"/>
      <c r="L26" s="7"/>
      <c r="M26" s="7">
        <v>5</v>
      </c>
    </row>
    <row r="27" spans="1:13" s="2" customFormat="1" ht="15">
      <c r="A27" t="s">
        <v>124</v>
      </c>
      <c r="B27"/>
      <c r="C27"/>
      <c r="D27"/>
      <c r="E27">
        <f aca="true" t="shared" si="1" ref="E27:L27">SUM(E24:E26)</f>
        <v>14</v>
      </c>
      <c r="F27">
        <f t="shared" si="1"/>
        <v>0</v>
      </c>
      <c r="G27">
        <f t="shared" si="1"/>
        <v>2</v>
      </c>
      <c r="H27">
        <f t="shared" si="1"/>
        <v>33</v>
      </c>
      <c r="I27">
        <f t="shared" si="1"/>
        <v>2</v>
      </c>
      <c r="J27">
        <f t="shared" si="1"/>
        <v>0</v>
      </c>
      <c r="K27">
        <f t="shared" si="1"/>
        <v>0</v>
      </c>
      <c r="L27">
        <f t="shared" si="1"/>
        <v>0</v>
      </c>
      <c r="M27">
        <f>SUM(M24:M26)</f>
        <v>51</v>
      </c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>
      <c r="A29" t="s">
        <v>28</v>
      </c>
      <c r="B29" t="s">
        <v>186</v>
      </c>
      <c r="C29" t="s">
        <v>111</v>
      </c>
      <c r="D29" s="6" t="s">
        <v>187</v>
      </c>
      <c r="E29" s="7"/>
      <c r="F29" s="7"/>
      <c r="G29" s="7"/>
      <c r="H29" s="7">
        <v>1</v>
      </c>
      <c r="I29" s="7"/>
      <c r="J29" s="7"/>
      <c r="K29" s="7"/>
      <c r="L29" s="7"/>
      <c r="M29" s="7">
        <v>1</v>
      </c>
    </row>
    <row r="30" spans="1:13" ht="15">
      <c r="A30"/>
      <c r="B30" t="s">
        <v>27</v>
      </c>
      <c r="C30" t="s">
        <v>165</v>
      </c>
      <c r="D30" s="6" t="s">
        <v>44</v>
      </c>
      <c r="E30" s="7"/>
      <c r="F30" s="7"/>
      <c r="G30" s="7"/>
      <c r="H30" s="7">
        <v>1</v>
      </c>
      <c r="I30" s="7"/>
      <c r="J30" s="7"/>
      <c r="K30" s="7"/>
      <c r="L30" s="7"/>
      <c r="M30" s="7">
        <v>1</v>
      </c>
    </row>
    <row r="31" spans="1:13" ht="15">
      <c r="A31"/>
      <c r="B31"/>
      <c r="C31" t="s">
        <v>111</v>
      </c>
      <c r="D31" s="6"/>
      <c r="E31" s="7">
        <v>1</v>
      </c>
      <c r="F31" s="7"/>
      <c r="G31" s="7"/>
      <c r="H31" s="7">
        <v>16</v>
      </c>
      <c r="I31" s="7"/>
      <c r="J31" s="7"/>
      <c r="K31" s="7"/>
      <c r="L31" s="7"/>
      <c r="M31" s="7">
        <v>17</v>
      </c>
    </row>
    <row r="32" spans="1:13" ht="15">
      <c r="A32"/>
      <c r="B32"/>
      <c r="C32"/>
      <c r="D32"/>
      <c r="E32">
        <f aca="true" t="shared" si="2" ref="E32:M32">SUM(E29:E31)</f>
        <v>1</v>
      </c>
      <c r="F32">
        <f t="shared" si="2"/>
        <v>0</v>
      </c>
      <c r="G32">
        <f t="shared" si="2"/>
        <v>0</v>
      </c>
      <c r="H32">
        <f t="shared" si="2"/>
        <v>18</v>
      </c>
      <c r="I32">
        <f t="shared" si="2"/>
        <v>0</v>
      </c>
      <c r="J32">
        <f t="shared" si="2"/>
        <v>0</v>
      </c>
      <c r="K32">
        <f t="shared" si="2"/>
        <v>0</v>
      </c>
      <c r="L32">
        <f t="shared" si="2"/>
        <v>0</v>
      </c>
      <c r="M32">
        <f t="shared" si="2"/>
        <v>19</v>
      </c>
    </row>
    <row r="33" spans="1:13" ht="1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2" customFormat="1" ht="15">
      <c r="A34" t="s">
        <v>6</v>
      </c>
      <c r="B34" t="s">
        <v>67</v>
      </c>
      <c r="C34" t="s">
        <v>111</v>
      </c>
      <c r="D34" s="6" t="s">
        <v>68</v>
      </c>
      <c r="E34" s="7">
        <v>1</v>
      </c>
      <c r="F34" s="7"/>
      <c r="G34" s="7">
        <v>2</v>
      </c>
      <c r="H34" s="7">
        <v>14</v>
      </c>
      <c r="I34" s="7"/>
      <c r="J34" s="7">
        <v>1</v>
      </c>
      <c r="K34" s="7"/>
      <c r="L34" s="7"/>
      <c r="M34" s="7">
        <v>18</v>
      </c>
    </row>
    <row r="35" spans="1:13" ht="15">
      <c r="A35"/>
      <c r="B35" t="s">
        <v>188</v>
      </c>
      <c r="C35" t="s">
        <v>165</v>
      </c>
      <c r="D35" s="6" t="s">
        <v>68</v>
      </c>
      <c r="E35" s="7">
        <v>1</v>
      </c>
      <c r="F35" s="7"/>
      <c r="G35" s="7"/>
      <c r="H35" s="7">
        <v>1</v>
      </c>
      <c r="I35" s="7"/>
      <c r="J35" s="7"/>
      <c r="K35" s="7"/>
      <c r="L35" s="7"/>
      <c r="M35" s="7">
        <v>2</v>
      </c>
    </row>
    <row r="36" spans="1:13" ht="15">
      <c r="A36"/>
      <c r="B36" t="s">
        <v>78</v>
      </c>
      <c r="C36" t="s">
        <v>111</v>
      </c>
      <c r="D36" s="6" t="s">
        <v>79</v>
      </c>
      <c r="E36" s="7"/>
      <c r="F36" s="7"/>
      <c r="G36" s="7">
        <v>1</v>
      </c>
      <c r="H36" s="7">
        <v>32</v>
      </c>
      <c r="I36" s="7"/>
      <c r="J36" s="7">
        <v>1</v>
      </c>
      <c r="K36" s="7">
        <v>1</v>
      </c>
      <c r="L36" s="7"/>
      <c r="M36" s="7">
        <v>35</v>
      </c>
    </row>
    <row r="37" spans="1:13" ht="15">
      <c r="A37"/>
      <c r="B37" t="s">
        <v>4</v>
      </c>
      <c r="C37" t="s">
        <v>107</v>
      </c>
      <c r="D37" s="6" t="s">
        <v>5</v>
      </c>
      <c r="E37" s="7">
        <v>3</v>
      </c>
      <c r="F37" s="7"/>
      <c r="G37" s="7"/>
      <c r="H37" s="7">
        <v>16</v>
      </c>
      <c r="I37" s="7"/>
      <c r="J37" s="7"/>
      <c r="K37" s="7"/>
      <c r="L37" s="7"/>
      <c r="M37" s="7">
        <v>19</v>
      </c>
    </row>
    <row r="38" spans="1:13" ht="15">
      <c r="A38"/>
      <c r="B38" t="s">
        <v>22</v>
      </c>
      <c r="C38" t="s">
        <v>107</v>
      </c>
      <c r="D38" s="6" t="s">
        <v>23</v>
      </c>
      <c r="E38" s="7"/>
      <c r="F38" s="7"/>
      <c r="G38" s="7"/>
      <c r="H38" s="7">
        <v>5</v>
      </c>
      <c r="I38" s="7"/>
      <c r="J38" s="7"/>
      <c r="K38" s="7"/>
      <c r="L38" s="7"/>
      <c r="M38" s="7">
        <v>5</v>
      </c>
    </row>
    <row r="39" spans="1:13" ht="15">
      <c r="A39"/>
      <c r="B39" t="s">
        <v>76</v>
      </c>
      <c r="C39" t="s">
        <v>111</v>
      </c>
      <c r="D39" s="6" t="s">
        <v>77</v>
      </c>
      <c r="E39" s="7">
        <v>1</v>
      </c>
      <c r="F39" s="7">
        <v>1</v>
      </c>
      <c r="G39" s="7"/>
      <c r="H39" s="7">
        <v>38</v>
      </c>
      <c r="I39" s="7"/>
      <c r="J39" s="7"/>
      <c r="K39" s="7"/>
      <c r="L39" s="7"/>
      <c r="M39" s="7">
        <v>40</v>
      </c>
    </row>
    <row r="40" spans="1:13" ht="15">
      <c r="A40"/>
      <c r="B40" t="s">
        <v>189</v>
      </c>
      <c r="C40" t="s">
        <v>165</v>
      </c>
      <c r="D40" s="6" t="s">
        <v>190</v>
      </c>
      <c r="E40" s="7"/>
      <c r="F40" s="7"/>
      <c r="G40" s="7"/>
      <c r="H40" s="7">
        <v>1</v>
      </c>
      <c r="I40" s="7"/>
      <c r="J40" s="7"/>
      <c r="K40" s="7"/>
      <c r="L40" s="7"/>
      <c r="M40" s="7">
        <v>1</v>
      </c>
    </row>
    <row r="41" spans="1:13" ht="15">
      <c r="A41" t="s">
        <v>125</v>
      </c>
      <c r="B41"/>
      <c r="C41"/>
      <c r="D41"/>
      <c r="E41">
        <f aca="true" t="shared" si="3" ref="E41:M41">SUM(E34:E40)</f>
        <v>6</v>
      </c>
      <c r="F41">
        <f t="shared" si="3"/>
        <v>1</v>
      </c>
      <c r="G41">
        <f t="shared" si="3"/>
        <v>3</v>
      </c>
      <c r="H41">
        <f t="shared" si="3"/>
        <v>107</v>
      </c>
      <c r="I41">
        <f t="shared" si="3"/>
        <v>0</v>
      </c>
      <c r="J41">
        <f t="shared" si="3"/>
        <v>2</v>
      </c>
      <c r="K41">
        <f t="shared" si="3"/>
        <v>1</v>
      </c>
      <c r="L41">
        <f t="shared" si="3"/>
        <v>0</v>
      </c>
      <c r="M41">
        <f t="shared" si="3"/>
        <v>120</v>
      </c>
    </row>
    <row r="42" spans="1:13" ht="1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2" customFormat="1" ht="15">
      <c r="A43" t="s">
        <v>52</v>
      </c>
      <c r="B43" t="s">
        <v>58</v>
      </c>
      <c r="C43" t="s">
        <v>111</v>
      </c>
      <c r="D43" s="6" t="s">
        <v>59</v>
      </c>
      <c r="E43" s="7">
        <v>1</v>
      </c>
      <c r="F43" s="7"/>
      <c r="G43" s="7"/>
      <c r="H43" s="7">
        <v>20</v>
      </c>
      <c r="I43" s="7"/>
      <c r="J43" s="7">
        <v>1</v>
      </c>
      <c r="K43" s="7"/>
      <c r="L43" s="7"/>
      <c r="M43" s="7">
        <v>22</v>
      </c>
    </row>
    <row r="44" spans="1:13" s="2" customFormat="1" ht="15">
      <c r="A44"/>
      <c r="B44" t="s">
        <v>56</v>
      </c>
      <c r="C44" t="s">
        <v>111</v>
      </c>
      <c r="D44" s="6" t="s">
        <v>57</v>
      </c>
      <c r="E44" s="7">
        <v>3</v>
      </c>
      <c r="F44" s="7"/>
      <c r="G44" s="7"/>
      <c r="H44" s="7">
        <v>24</v>
      </c>
      <c r="I44" s="7">
        <v>2</v>
      </c>
      <c r="J44" s="7"/>
      <c r="K44" s="7"/>
      <c r="L44" s="7"/>
      <c r="M44" s="7">
        <v>29</v>
      </c>
    </row>
    <row r="45" spans="1:13" ht="15">
      <c r="A45"/>
      <c r="B45" t="s">
        <v>105</v>
      </c>
      <c r="C45" t="s">
        <v>111</v>
      </c>
      <c r="D45" s="6" t="s">
        <v>106</v>
      </c>
      <c r="E45" s="7"/>
      <c r="F45" s="7"/>
      <c r="G45" s="7"/>
      <c r="H45" s="7">
        <v>1</v>
      </c>
      <c r="I45" s="7"/>
      <c r="J45" s="7"/>
      <c r="K45" s="7"/>
      <c r="L45" s="7"/>
      <c r="M45" s="7">
        <v>1</v>
      </c>
    </row>
    <row r="46" spans="1:13" ht="15">
      <c r="A46"/>
      <c r="B46" t="s">
        <v>50</v>
      </c>
      <c r="C46" t="s">
        <v>111</v>
      </c>
      <c r="D46" s="6" t="s">
        <v>51</v>
      </c>
      <c r="E46" s="7">
        <v>3</v>
      </c>
      <c r="F46" s="7"/>
      <c r="G46" s="7"/>
      <c r="H46" s="7">
        <v>73</v>
      </c>
      <c r="I46" s="7">
        <v>1</v>
      </c>
      <c r="J46" s="7"/>
      <c r="K46" s="7"/>
      <c r="L46" s="7"/>
      <c r="M46" s="7">
        <v>77</v>
      </c>
    </row>
    <row r="47" spans="1:13" ht="15">
      <c r="A47"/>
      <c r="B47" t="s">
        <v>166</v>
      </c>
      <c r="C47" t="s">
        <v>165</v>
      </c>
      <c r="D47" s="6" t="s">
        <v>167</v>
      </c>
      <c r="E47" s="7">
        <v>1</v>
      </c>
      <c r="F47" s="7"/>
      <c r="G47" s="7"/>
      <c r="H47" s="7">
        <v>2</v>
      </c>
      <c r="I47" s="7"/>
      <c r="J47" s="7"/>
      <c r="K47" s="7"/>
      <c r="L47" s="7"/>
      <c r="M47" s="7">
        <v>3</v>
      </c>
    </row>
    <row r="48" spans="1:13" ht="15">
      <c r="A48"/>
      <c r="B48" t="s">
        <v>94</v>
      </c>
      <c r="C48" t="s">
        <v>111</v>
      </c>
      <c r="D48" s="6" t="s">
        <v>95</v>
      </c>
      <c r="E48" s="7"/>
      <c r="F48" s="7">
        <v>1</v>
      </c>
      <c r="G48" s="7"/>
      <c r="H48" s="7">
        <v>2</v>
      </c>
      <c r="I48" s="7"/>
      <c r="J48" s="7"/>
      <c r="K48" s="7"/>
      <c r="L48" s="7"/>
      <c r="M48" s="7">
        <v>3</v>
      </c>
    </row>
    <row r="49" spans="1:13" ht="15">
      <c r="A49"/>
      <c r="B49" t="s">
        <v>138</v>
      </c>
      <c r="C49" t="s">
        <v>111</v>
      </c>
      <c r="D49" s="6" t="s">
        <v>139</v>
      </c>
      <c r="E49" s="7"/>
      <c r="F49" s="7"/>
      <c r="G49" s="7"/>
      <c r="H49" s="7">
        <v>1</v>
      </c>
      <c r="I49" s="7"/>
      <c r="J49" s="7"/>
      <c r="K49" s="7"/>
      <c r="L49" s="7"/>
      <c r="M49" s="7">
        <v>1</v>
      </c>
    </row>
    <row r="50" spans="1:13" ht="15">
      <c r="A50"/>
      <c r="B50" t="s">
        <v>74</v>
      </c>
      <c r="C50" t="s">
        <v>111</v>
      </c>
      <c r="D50" s="6" t="s">
        <v>75</v>
      </c>
      <c r="E50" s="7"/>
      <c r="F50" s="7"/>
      <c r="G50" s="7">
        <v>1</v>
      </c>
      <c r="H50" s="7">
        <v>2</v>
      </c>
      <c r="I50" s="7"/>
      <c r="J50" s="7"/>
      <c r="K50" s="7"/>
      <c r="L50" s="7"/>
      <c r="M50" s="7">
        <v>3</v>
      </c>
    </row>
    <row r="51" spans="1:13" ht="15">
      <c r="A51"/>
      <c r="B51" t="s">
        <v>191</v>
      </c>
      <c r="C51" t="s">
        <v>111</v>
      </c>
      <c r="D51" s="6" t="s">
        <v>192</v>
      </c>
      <c r="E51" s="7"/>
      <c r="F51" s="7"/>
      <c r="G51" s="7"/>
      <c r="H51" s="7"/>
      <c r="I51" s="7">
        <v>1</v>
      </c>
      <c r="J51" s="7"/>
      <c r="K51" s="7"/>
      <c r="L51" s="7"/>
      <c r="M51" s="7">
        <v>1</v>
      </c>
    </row>
    <row r="52" spans="1:13" ht="15">
      <c r="A52"/>
      <c r="B52" t="s">
        <v>99</v>
      </c>
      <c r="C52" t="s">
        <v>111</v>
      </c>
      <c r="D52" s="6" t="s">
        <v>100</v>
      </c>
      <c r="E52" s="7"/>
      <c r="F52" s="7"/>
      <c r="G52" s="7"/>
      <c r="H52" s="7">
        <v>4</v>
      </c>
      <c r="I52" s="7"/>
      <c r="J52" s="7"/>
      <c r="K52" s="7"/>
      <c r="L52" s="7"/>
      <c r="M52" s="7">
        <v>4</v>
      </c>
    </row>
    <row r="53" spans="1:13" ht="1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>
      <c r="A54" t="s">
        <v>126</v>
      </c>
      <c r="B54"/>
      <c r="C54"/>
      <c r="D54"/>
      <c r="E54">
        <f aca="true" t="shared" si="4" ref="E54:L54">SUM(E43:E53)</f>
        <v>8</v>
      </c>
      <c r="F54">
        <f t="shared" si="4"/>
        <v>1</v>
      </c>
      <c r="G54">
        <f t="shared" si="4"/>
        <v>1</v>
      </c>
      <c r="H54">
        <f t="shared" si="4"/>
        <v>129</v>
      </c>
      <c r="I54">
        <f t="shared" si="4"/>
        <v>4</v>
      </c>
      <c r="J54">
        <f t="shared" si="4"/>
        <v>1</v>
      </c>
      <c r="K54">
        <f t="shared" si="4"/>
        <v>0</v>
      </c>
      <c r="L54">
        <f t="shared" si="4"/>
        <v>0</v>
      </c>
      <c r="M54">
        <f>SUM(M43:M53)</f>
        <v>144</v>
      </c>
    </row>
    <row r="55" spans="1:13" s="2" customFormat="1" ht="1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>
      <c r="A56" s="4" t="s">
        <v>168</v>
      </c>
      <c r="B56" s="4"/>
      <c r="C56" s="4"/>
      <c r="D56" s="4"/>
      <c r="E56" s="4">
        <f aca="true" t="shared" si="5" ref="E56:L56">SUM(E54,E41,E32,E27)</f>
        <v>29</v>
      </c>
      <c r="F56" s="4">
        <f t="shared" si="5"/>
        <v>2</v>
      </c>
      <c r="G56" s="4">
        <f t="shared" si="5"/>
        <v>6</v>
      </c>
      <c r="H56" s="4">
        <f t="shared" si="5"/>
        <v>287</v>
      </c>
      <c r="I56" s="4">
        <f t="shared" si="5"/>
        <v>6</v>
      </c>
      <c r="J56" s="4">
        <f t="shared" si="5"/>
        <v>3</v>
      </c>
      <c r="K56" s="4">
        <f t="shared" si="5"/>
        <v>1</v>
      </c>
      <c r="L56" s="4">
        <f t="shared" si="5"/>
        <v>0</v>
      </c>
      <c r="M56" s="4">
        <f>SUM(M54,M41,M32,M27)</f>
        <v>334</v>
      </c>
    </row>
    <row r="57" spans="1:13" s="2" customFormat="1" ht="1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>
      <c r="A58" s="4" t="s">
        <v>134</v>
      </c>
      <c r="B58"/>
      <c r="C58"/>
      <c r="D58"/>
      <c r="E58"/>
      <c r="F58"/>
      <c r="G58"/>
      <c r="H58"/>
      <c r="I58"/>
      <c r="J58"/>
      <c r="K58"/>
      <c r="L58"/>
      <c r="M58"/>
    </row>
    <row r="59" spans="1:13" ht="15">
      <c r="A59" t="s">
        <v>63</v>
      </c>
      <c r="B59" t="s">
        <v>62</v>
      </c>
      <c r="C59" t="s">
        <v>118</v>
      </c>
      <c r="D59" s="6" t="s">
        <v>63</v>
      </c>
      <c r="E59" s="7">
        <v>4</v>
      </c>
      <c r="F59" s="7"/>
      <c r="G59" s="7"/>
      <c r="H59" s="7">
        <v>16</v>
      </c>
      <c r="I59" s="7">
        <v>3</v>
      </c>
      <c r="J59" s="7">
        <v>1</v>
      </c>
      <c r="K59" s="7">
        <v>4</v>
      </c>
      <c r="L59" s="7"/>
      <c r="M59" s="7">
        <v>28</v>
      </c>
    </row>
    <row r="60" spans="1:13" ht="1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2" customFormat="1" ht="15">
      <c r="A61" t="s">
        <v>45</v>
      </c>
      <c r="B61" t="s">
        <v>193</v>
      </c>
      <c r="C61" t="s">
        <v>116</v>
      </c>
      <c r="D61" s="6" t="s">
        <v>194</v>
      </c>
      <c r="E61" s="7"/>
      <c r="F61" s="7"/>
      <c r="G61" s="7"/>
      <c r="H61" s="7">
        <v>1</v>
      </c>
      <c r="I61" s="7"/>
      <c r="J61" s="7"/>
      <c r="K61" s="7"/>
      <c r="L61" s="7"/>
      <c r="M61" s="7">
        <v>1</v>
      </c>
    </row>
    <row r="62" spans="1:13" s="2" customFormat="1" ht="15">
      <c r="A62"/>
      <c r="B62" t="s">
        <v>96</v>
      </c>
      <c r="C62" t="s">
        <v>122</v>
      </c>
      <c r="D62" s="6" t="s">
        <v>97</v>
      </c>
      <c r="E62" s="7"/>
      <c r="F62" s="7"/>
      <c r="G62" s="7">
        <v>1</v>
      </c>
      <c r="H62" s="7">
        <v>6</v>
      </c>
      <c r="I62" s="7"/>
      <c r="J62" s="7"/>
      <c r="K62" s="7"/>
      <c r="L62" s="7"/>
      <c r="M62" s="7">
        <v>7</v>
      </c>
    </row>
    <row r="63" spans="1:13" s="2" customFormat="1" ht="15">
      <c r="A63" t="s">
        <v>195</v>
      </c>
      <c r="B63"/>
      <c r="C63"/>
      <c r="D63"/>
      <c r="E63">
        <f aca="true" t="shared" si="6" ref="E63:L63">SUM(E61:E62)</f>
        <v>0</v>
      </c>
      <c r="F63">
        <f t="shared" si="6"/>
        <v>0</v>
      </c>
      <c r="G63">
        <f t="shared" si="6"/>
        <v>1</v>
      </c>
      <c r="H63">
        <f t="shared" si="6"/>
        <v>7</v>
      </c>
      <c r="I63">
        <f t="shared" si="6"/>
        <v>0</v>
      </c>
      <c r="J63">
        <f t="shared" si="6"/>
        <v>0</v>
      </c>
      <c r="K63">
        <f t="shared" si="6"/>
        <v>0</v>
      </c>
      <c r="L63">
        <f t="shared" si="6"/>
        <v>0</v>
      </c>
      <c r="M63">
        <f>SUM(M61:M62)</f>
        <v>8</v>
      </c>
    </row>
    <row r="64" spans="1:13" ht="1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>
      <c r="A65" t="s">
        <v>26</v>
      </c>
      <c r="B65" t="s">
        <v>92</v>
      </c>
      <c r="C65" t="s">
        <v>116</v>
      </c>
      <c r="D65" s="6" t="s">
        <v>93</v>
      </c>
      <c r="E65" s="7"/>
      <c r="F65" s="7"/>
      <c r="G65" s="7"/>
      <c r="H65" s="7">
        <v>1</v>
      </c>
      <c r="I65" s="7"/>
      <c r="J65" s="7"/>
      <c r="K65" s="7"/>
      <c r="L65" s="7"/>
      <c r="M65" s="7">
        <v>1</v>
      </c>
    </row>
    <row r="66" spans="1:13" ht="15">
      <c r="A66"/>
      <c r="B66" t="s">
        <v>24</v>
      </c>
      <c r="C66" t="s">
        <v>116</v>
      </c>
      <c r="D66" s="6" t="s">
        <v>25</v>
      </c>
      <c r="E66" s="7"/>
      <c r="F66" s="7"/>
      <c r="G66" s="7"/>
      <c r="H66" s="7">
        <v>4</v>
      </c>
      <c r="I66" s="7"/>
      <c r="J66" s="7">
        <v>1</v>
      </c>
      <c r="K66" s="7"/>
      <c r="L66" s="7"/>
      <c r="M66" s="7">
        <v>5</v>
      </c>
    </row>
    <row r="67" spans="1:13" ht="15">
      <c r="A67"/>
      <c r="B67" t="s">
        <v>196</v>
      </c>
      <c r="C67" t="s">
        <v>152</v>
      </c>
      <c r="D67" s="6" t="s">
        <v>197</v>
      </c>
      <c r="E67" s="7"/>
      <c r="F67" s="7"/>
      <c r="G67" s="7"/>
      <c r="H67" s="7">
        <v>1</v>
      </c>
      <c r="I67" s="7"/>
      <c r="J67" s="7"/>
      <c r="K67" s="7"/>
      <c r="L67" s="7"/>
      <c r="M67" s="7">
        <v>1</v>
      </c>
    </row>
    <row r="68" spans="1:13" ht="15">
      <c r="A68"/>
      <c r="B68" t="s">
        <v>144</v>
      </c>
      <c r="C68" t="s">
        <v>116</v>
      </c>
      <c r="D68" s="6" t="s">
        <v>145</v>
      </c>
      <c r="E68" s="7"/>
      <c r="F68" s="7"/>
      <c r="G68" s="7"/>
      <c r="H68" s="7">
        <v>2</v>
      </c>
      <c r="I68" s="7"/>
      <c r="J68" s="7"/>
      <c r="K68" s="7"/>
      <c r="L68" s="7"/>
      <c r="M68" s="7">
        <v>2</v>
      </c>
    </row>
    <row r="69" spans="1:13" ht="15">
      <c r="A69"/>
      <c r="B69" t="s">
        <v>101</v>
      </c>
      <c r="C69" t="s">
        <v>116</v>
      </c>
      <c r="D69" s="6" t="s">
        <v>102</v>
      </c>
      <c r="E69" s="7"/>
      <c r="F69" s="7"/>
      <c r="G69" s="7"/>
      <c r="H69" s="7">
        <v>8</v>
      </c>
      <c r="I69" s="7"/>
      <c r="J69" s="7"/>
      <c r="K69" s="7"/>
      <c r="L69" s="7"/>
      <c r="M69" s="7">
        <v>8</v>
      </c>
    </row>
    <row r="70" spans="1:13" ht="15">
      <c r="A70"/>
      <c r="B70" t="s">
        <v>198</v>
      </c>
      <c r="C70" t="s">
        <v>116</v>
      </c>
      <c r="D70" s="6" t="s">
        <v>199</v>
      </c>
      <c r="E70" s="7"/>
      <c r="F70" s="7"/>
      <c r="G70" s="7"/>
      <c r="H70" s="7">
        <v>1</v>
      </c>
      <c r="I70" s="7"/>
      <c r="J70" s="7"/>
      <c r="K70" s="7"/>
      <c r="L70" s="7"/>
      <c r="M70" s="7">
        <v>1</v>
      </c>
    </row>
    <row r="71" spans="1:13" ht="15">
      <c r="A71" t="s">
        <v>127</v>
      </c>
      <c r="B71"/>
      <c r="C71"/>
      <c r="D71"/>
      <c r="E71">
        <f aca="true" t="shared" si="7" ref="E71:M71">SUM(E65:E70)</f>
        <v>0</v>
      </c>
      <c r="F71">
        <f t="shared" si="7"/>
        <v>0</v>
      </c>
      <c r="G71">
        <f t="shared" si="7"/>
        <v>0</v>
      </c>
      <c r="H71">
        <f t="shared" si="7"/>
        <v>17</v>
      </c>
      <c r="I71">
        <f t="shared" si="7"/>
        <v>0</v>
      </c>
      <c r="J71">
        <f t="shared" si="7"/>
        <v>1</v>
      </c>
      <c r="K71">
        <f t="shared" si="7"/>
        <v>0</v>
      </c>
      <c r="L71">
        <f t="shared" si="7"/>
        <v>0</v>
      </c>
      <c r="M71">
        <f t="shared" si="7"/>
        <v>18</v>
      </c>
    </row>
    <row r="72" spans="1:13" s="2" customFormat="1" ht="1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2" customFormat="1" ht="15">
      <c r="A73" t="s">
        <v>64</v>
      </c>
      <c r="B73" t="s">
        <v>82</v>
      </c>
      <c r="C73" t="s">
        <v>118</v>
      </c>
      <c r="D73" s="6" t="s">
        <v>83</v>
      </c>
      <c r="E73" s="7">
        <v>3</v>
      </c>
      <c r="F73" s="7"/>
      <c r="G73" s="7"/>
      <c r="H73" s="7">
        <v>14</v>
      </c>
      <c r="I73" s="7"/>
      <c r="J73" s="7"/>
      <c r="K73" s="7">
        <v>4</v>
      </c>
      <c r="L73" s="7"/>
      <c r="M73" s="7">
        <v>21</v>
      </c>
    </row>
    <row r="74" spans="1:13" ht="1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>
      <c r="A75" t="s">
        <v>146</v>
      </c>
      <c r="B75" t="s">
        <v>147</v>
      </c>
      <c r="C75" t="s">
        <v>118</v>
      </c>
      <c r="D75" s="6" t="s">
        <v>148</v>
      </c>
      <c r="E75" s="7"/>
      <c r="F75" s="7"/>
      <c r="G75" s="7"/>
      <c r="H75" s="7">
        <v>4</v>
      </c>
      <c r="I75" s="7"/>
      <c r="J75" s="7"/>
      <c r="K75" s="7">
        <v>2</v>
      </c>
      <c r="L75" s="7"/>
      <c r="M75" s="7">
        <v>6</v>
      </c>
    </row>
    <row r="76" spans="1:13" ht="15">
      <c r="A76"/>
      <c r="B76" t="s">
        <v>149</v>
      </c>
      <c r="C76" t="s">
        <v>122</v>
      </c>
      <c r="D76" s="6" t="s">
        <v>150</v>
      </c>
      <c r="E76" s="7"/>
      <c r="F76" s="7"/>
      <c r="G76" s="7"/>
      <c r="H76" s="7">
        <v>8</v>
      </c>
      <c r="I76" s="7"/>
      <c r="J76" s="7"/>
      <c r="K76" s="7"/>
      <c r="L76" s="7"/>
      <c r="M76" s="7">
        <v>8</v>
      </c>
    </row>
    <row r="77" spans="1:13" ht="15">
      <c r="A77" t="s">
        <v>151</v>
      </c>
      <c r="B77"/>
      <c r="C77"/>
      <c r="D77"/>
      <c r="E77">
        <f aca="true" t="shared" si="8" ref="E77:L77">SUM(E75:E76)</f>
        <v>0</v>
      </c>
      <c r="F77">
        <f t="shared" si="8"/>
        <v>0</v>
      </c>
      <c r="G77">
        <f t="shared" si="8"/>
        <v>0</v>
      </c>
      <c r="H77">
        <f t="shared" si="8"/>
        <v>12</v>
      </c>
      <c r="I77">
        <f t="shared" si="8"/>
        <v>0</v>
      </c>
      <c r="J77">
        <f t="shared" si="8"/>
        <v>0</v>
      </c>
      <c r="K77">
        <f t="shared" si="8"/>
        <v>2</v>
      </c>
      <c r="L77">
        <f t="shared" si="8"/>
        <v>0</v>
      </c>
      <c r="M77">
        <f>SUM(M75:M76)</f>
        <v>14</v>
      </c>
    </row>
    <row r="78" spans="1:13" s="2" customFormat="1" ht="1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>
      <c r="A79" t="s">
        <v>18</v>
      </c>
      <c r="B79" t="s">
        <v>16</v>
      </c>
      <c r="C79" t="s">
        <v>118</v>
      </c>
      <c r="D79" s="6" t="s">
        <v>17</v>
      </c>
      <c r="E79" s="7"/>
      <c r="F79" s="7"/>
      <c r="G79" s="7"/>
      <c r="H79" s="7">
        <v>13</v>
      </c>
      <c r="I79" s="7">
        <v>2</v>
      </c>
      <c r="J79" s="7"/>
      <c r="K79" s="7"/>
      <c r="L79" s="7"/>
      <c r="M79" s="7">
        <v>15</v>
      </c>
    </row>
    <row r="80" spans="1:13" ht="15">
      <c r="A80"/>
      <c r="B80" t="s">
        <v>84</v>
      </c>
      <c r="C80" t="s">
        <v>119</v>
      </c>
      <c r="D80" s="6" t="s">
        <v>85</v>
      </c>
      <c r="E80" s="7"/>
      <c r="F80" s="7"/>
      <c r="G80" s="7"/>
      <c r="H80" s="7">
        <v>3</v>
      </c>
      <c r="I80" s="7"/>
      <c r="J80" s="7"/>
      <c r="K80" s="7"/>
      <c r="L80" s="7"/>
      <c r="M80" s="7">
        <v>3</v>
      </c>
    </row>
    <row r="81" spans="1:13" s="2" customFormat="1" ht="15">
      <c r="A81"/>
      <c r="B81"/>
      <c r="C81" t="s">
        <v>118</v>
      </c>
      <c r="D81" s="6"/>
      <c r="E81" s="7">
        <v>1</v>
      </c>
      <c r="F81" s="7"/>
      <c r="G81" s="7"/>
      <c r="H81" s="7">
        <v>19</v>
      </c>
      <c r="I81" s="7">
        <v>2</v>
      </c>
      <c r="J81" s="7">
        <v>1</v>
      </c>
      <c r="K81" s="7"/>
      <c r="L81" s="7"/>
      <c r="M81" s="7">
        <v>23</v>
      </c>
    </row>
    <row r="82" spans="1:13" ht="15">
      <c r="A82"/>
      <c r="B82" t="s">
        <v>37</v>
      </c>
      <c r="C82" t="s">
        <v>116</v>
      </c>
      <c r="D82" s="6" t="s">
        <v>38</v>
      </c>
      <c r="E82" s="7"/>
      <c r="F82" s="7"/>
      <c r="G82" s="7"/>
      <c r="H82" s="7">
        <v>3</v>
      </c>
      <c r="I82" s="7"/>
      <c r="J82" s="7"/>
      <c r="K82" s="7"/>
      <c r="L82" s="7"/>
      <c r="M82" s="7">
        <v>3</v>
      </c>
    </row>
    <row r="83" spans="1:13" ht="1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2" customFormat="1" ht="15">
      <c r="A84" t="s">
        <v>128</v>
      </c>
      <c r="B84"/>
      <c r="C84"/>
      <c r="D84"/>
      <c r="E84">
        <f aca="true" t="shared" si="9" ref="E84:L84">SUM(E79:E83)</f>
        <v>1</v>
      </c>
      <c r="F84">
        <f t="shared" si="9"/>
        <v>0</v>
      </c>
      <c r="G84">
        <f t="shared" si="9"/>
        <v>0</v>
      </c>
      <c r="H84">
        <f t="shared" si="9"/>
        <v>38</v>
      </c>
      <c r="I84">
        <f t="shared" si="9"/>
        <v>4</v>
      </c>
      <c r="J84">
        <f t="shared" si="9"/>
        <v>1</v>
      </c>
      <c r="K84">
        <f t="shared" si="9"/>
        <v>0</v>
      </c>
      <c r="L84">
        <f t="shared" si="9"/>
        <v>0</v>
      </c>
      <c r="M84">
        <f>SUM(M79:M83)</f>
        <v>44</v>
      </c>
    </row>
    <row r="85" spans="1:13" ht="1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2" customFormat="1" ht="15">
      <c r="A86" t="s">
        <v>36</v>
      </c>
      <c r="B86" t="s">
        <v>86</v>
      </c>
      <c r="C86" t="s">
        <v>122</v>
      </c>
      <c r="D86" s="6" t="s">
        <v>87</v>
      </c>
      <c r="E86" s="7"/>
      <c r="F86" s="7"/>
      <c r="G86" s="7">
        <v>1</v>
      </c>
      <c r="H86" s="7">
        <v>10</v>
      </c>
      <c r="I86" s="7">
        <v>1</v>
      </c>
      <c r="J86" s="7"/>
      <c r="K86" s="7">
        <v>5</v>
      </c>
      <c r="L86" s="7"/>
      <c r="M86" s="7">
        <v>17</v>
      </c>
    </row>
    <row r="87" spans="1:13" ht="15">
      <c r="A87"/>
      <c r="B87" t="s">
        <v>34</v>
      </c>
      <c r="C87" t="s">
        <v>116</v>
      </c>
      <c r="D87" s="6" t="s">
        <v>35</v>
      </c>
      <c r="E87" s="7"/>
      <c r="F87" s="7"/>
      <c r="G87" s="7"/>
      <c r="H87" s="7">
        <v>14</v>
      </c>
      <c r="I87" s="7"/>
      <c r="J87" s="7"/>
      <c r="K87" s="7"/>
      <c r="L87" s="7"/>
      <c r="M87" s="7">
        <v>14</v>
      </c>
    </row>
    <row r="88" spans="1:13" s="2" customFormat="1" ht="1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>
      <c r="A89" t="s">
        <v>129</v>
      </c>
      <c r="B89"/>
      <c r="C89"/>
      <c r="D89"/>
      <c r="E89">
        <f aca="true" t="shared" si="10" ref="E89:L89">SUM(E86:E88)</f>
        <v>0</v>
      </c>
      <c r="F89">
        <f t="shared" si="10"/>
        <v>0</v>
      </c>
      <c r="G89">
        <f t="shared" si="10"/>
        <v>1</v>
      </c>
      <c r="H89">
        <f t="shared" si="10"/>
        <v>24</v>
      </c>
      <c r="I89">
        <f t="shared" si="10"/>
        <v>1</v>
      </c>
      <c r="J89">
        <f t="shared" si="10"/>
        <v>0</v>
      </c>
      <c r="K89">
        <f t="shared" si="10"/>
        <v>5</v>
      </c>
      <c r="L89">
        <f t="shared" si="10"/>
        <v>0</v>
      </c>
      <c r="M89">
        <f>SUM(M86:M88)</f>
        <v>31</v>
      </c>
    </row>
    <row r="90" spans="1:13" s="2" customFormat="1" ht="1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>
      <c r="A91" t="s">
        <v>98</v>
      </c>
      <c r="B91" t="s">
        <v>200</v>
      </c>
      <c r="C91" t="s">
        <v>116</v>
      </c>
      <c r="D91" s="6" t="s">
        <v>201</v>
      </c>
      <c r="E91" s="7"/>
      <c r="F91" s="7"/>
      <c r="G91" s="7"/>
      <c r="H91" s="7">
        <v>2</v>
      </c>
      <c r="I91" s="7"/>
      <c r="J91" s="7"/>
      <c r="K91" s="7"/>
      <c r="L91" s="7"/>
      <c r="M91" s="7">
        <v>2</v>
      </c>
    </row>
    <row r="92" spans="1:13" ht="15">
      <c r="A92"/>
      <c r="B92" t="s">
        <v>103</v>
      </c>
      <c r="C92" t="s">
        <v>116</v>
      </c>
      <c r="D92" s="6" t="s">
        <v>104</v>
      </c>
      <c r="E92" s="7"/>
      <c r="F92" s="7"/>
      <c r="G92" s="7"/>
      <c r="H92" s="7">
        <v>1</v>
      </c>
      <c r="I92" s="7"/>
      <c r="J92" s="7"/>
      <c r="K92" s="7"/>
      <c r="L92" s="7"/>
      <c r="M92" s="7">
        <v>1</v>
      </c>
    </row>
    <row r="93" spans="1:13" ht="15">
      <c r="A93" t="s">
        <v>202</v>
      </c>
      <c r="B93"/>
      <c r="C93"/>
      <c r="D93"/>
      <c r="E93">
        <f aca="true" t="shared" si="11" ref="E93:L93">SUM(E91:E92)</f>
        <v>0</v>
      </c>
      <c r="F93">
        <f t="shared" si="11"/>
        <v>0</v>
      </c>
      <c r="G93">
        <f t="shared" si="11"/>
        <v>0</v>
      </c>
      <c r="H93">
        <f t="shared" si="11"/>
        <v>3</v>
      </c>
      <c r="I93">
        <f t="shared" si="11"/>
        <v>0</v>
      </c>
      <c r="J93">
        <f t="shared" si="11"/>
        <v>0</v>
      </c>
      <c r="K93">
        <f t="shared" si="11"/>
        <v>0</v>
      </c>
      <c r="L93">
        <f t="shared" si="11"/>
        <v>0</v>
      </c>
      <c r="M93">
        <f>SUM(M91:M92)</f>
        <v>3</v>
      </c>
    </row>
    <row r="94" spans="1:13" s="2" customFormat="1" ht="1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>
      <c r="A95" t="s">
        <v>12</v>
      </c>
      <c r="B95" t="s">
        <v>60</v>
      </c>
      <c r="C95" t="s">
        <v>119</v>
      </c>
      <c r="D95" s="6" t="s">
        <v>61</v>
      </c>
      <c r="E95" s="7">
        <v>1</v>
      </c>
      <c r="F95" s="7"/>
      <c r="G95" s="7"/>
      <c r="H95" s="7">
        <v>2</v>
      </c>
      <c r="I95" s="7"/>
      <c r="J95" s="7"/>
      <c r="K95" s="7"/>
      <c r="L95" s="7"/>
      <c r="M95" s="7">
        <v>3</v>
      </c>
    </row>
    <row r="96" spans="1:13" ht="15">
      <c r="A96"/>
      <c r="B96" t="s">
        <v>10</v>
      </c>
      <c r="C96" t="s">
        <v>117</v>
      </c>
      <c r="D96" s="6" t="s">
        <v>11</v>
      </c>
      <c r="E96" s="7">
        <v>17</v>
      </c>
      <c r="F96" s="7">
        <v>3</v>
      </c>
      <c r="G96" s="7">
        <v>2</v>
      </c>
      <c r="H96" s="7">
        <v>29</v>
      </c>
      <c r="I96" s="7">
        <v>5</v>
      </c>
      <c r="J96" s="7">
        <v>2</v>
      </c>
      <c r="K96" s="7"/>
      <c r="L96" s="7"/>
      <c r="M96" s="7">
        <v>58</v>
      </c>
    </row>
    <row r="97" spans="1:13" s="2" customFormat="1" ht="15">
      <c r="A97" t="s">
        <v>130</v>
      </c>
      <c r="B97"/>
      <c r="C97"/>
      <c r="D97"/>
      <c r="E97">
        <f aca="true" t="shared" si="12" ref="E97:M97">SUM(E95:E96)</f>
        <v>18</v>
      </c>
      <c r="F97">
        <f t="shared" si="12"/>
        <v>3</v>
      </c>
      <c r="G97">
        <f t="shared" si="12"/>
        <v>2</v>
      </c>
      <c r="H97">
        <f t="shared" si="12"/>
        <v>31</v>
      </c>
      <c r="I97">
        <f t="shared" si="12"/>
        <v>5</v>
      </c>
      <c r="J97">
        <f t="shared" si="12"/>
        <v>2</v>
      </c>
      <c r="K97">
        <f t="shared" si="12"/>
        <v>0</v>
      </c>
      <c r="L97">
        <f t="shared" si="12"/>
        <v>0</v>
      </c>
      <c r="M97">
        <f t="shared" si="12"/>
        <v>61</v>
      </c>
    </row>
    <row r="98" spans="1:13" s="2" customFormat="1" ht="1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>
      <c r="A99" s="4" t="s">
        <v>169</v>
      </c>
      <c r="B99"/>
      <c r="C99"/>
      <c r="D99"/>
      <c r="E99" s="4">
        <f aca="true" t="shared" si="13" ref="E99:L99">SUM(E97,E93,E89,E84,E77,E73,E71,E63,E59)</f>
        <v>26</v>
      </c>
      <c r="F99" s="4">
        <f t="shared" si="13"/>
        <v>3</v>
      </c>
      <c r="G99" s="4">
        <f t="shared" si="13"/>
        <v>4</v>
      </c>
      <c r="H99" s="4">
        <f t="shared" si="13"/>
        <v>162</v>
      </c>
      <c r="I99" s="4">
        <f t="shared" si="13"/>
        <v>13</v>
      </c>
      <c r="J99" s="4">
        <f t="shared" si="13"/>
        <v>5</v>
      </c>
      <c r="K99" s="4">
        <f t="shared" si="13"/>
        <v>15</v>
      </c>
      <c r="L99" s="4">
        <f t="shared" si="13"/>
        <v>0</v>
      </c>
      <c r="M99" s="4">
        <f>SUM(M97,M93,M89,M84,M77,M73,M71,M63,M59)</f>
        <v>228</v>
      </c>
    </row>
    <row r="100" spans="1:13" s="2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2" customFormat="1" ht="15">
      <c r="A101" s="4" t="s">
        <v>7</v>
      </c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 t="s">
        <v>19</v>
      </c>
      <c r="B102" t="s">
        <v>47</v>
      </c>
      <c r="C102" t="s">
        <v>113</v>
      </c>
      <c r="D102" s="6" t="s">
        <v>48</v>
      </c>
      <c r="E102" s="7">
        <v>1</v>
      </c>
      <c r="F102" s="7"/>
      <c r="G102" s="7"/>
      <c r="H102" s="7">
        <v>21</v>
      </c>
      <c r="I102" s="7">
        <v>1</v>
      </c>
      <c r="J102" s="7"/>
      <c r="K102" s="7">
        <v>2</v>
      </c>
      <c r="L102" s="7"/>
      <c r="M102" s="7">
        <v>25</v>
      </c>
    </row>
    <row r="103" spans="1:13" ht="15">
      <c r="A103"/>
      <c r="B103" t="s">
        <v>72</v>
      </c>
      <c r="C103" t="s">
        <v>141</v>
      </c>
      <c r="D103" s="6" t="s">
        <v>73</v>
      </c>
      <c r="E103" s="7"/>
      <c r="F103" s="7"/>
      <c r="G103" s="7"/>
      <c r="H103" s="7"/>
      <c r="I103" s="7"/>
      <c r="J103" s="7"/>
      <c r="K103" s="7">
        <v>1</v>
      </c>
      <c r="L103" s="7"/>
      <c r="M103" s="7">
        <v>1</v>
      </c>
    </row>
    <row r="104" spans="1:13" ht="15">
      <c r="A104" t="s">
        <v>131</v>
      </c>
      <c r="B104"/>
      <c r="C104"/>
      <c r="D104"/>
      <c r="E104">
        <f aca="true" t="shared" si="14" ref="E104:L104">SUM(E102:E103)</f>
        <v>1</v>
      </c>
      <c r="F104">
        <f t="shared" si="14"/>
        <v>0</v>
      </c>
      <c r="G104">
        <f t="shared" si="14"/>
        <v>0</v>
      </c>
      <c r="H104">
        <f t="shared" si="14"/>
        <v>21</v>
      </c>
      <c r="I104">
        <f t="shared" si="14"/>
        <v>1</v>
      </c>
      <c r="J104">
        <f t="shared" si="14"/>
        <v>0</v>
      </c>
      <c r="K104">
        <f t="shared" si="14"/>
        <v>3</v>
      </c>
      <c r="L104">
        <f t="shared" si="14"/>
        <v>0</v>
      </c>
      <c r="M104">
        <f>SUM(M102:M103)</f>
        <v>26</v>
      </c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2" customFormat="1" ht="15">
      <c r="A106" t="s">
        <v>9</v>
      </c>
      <c r="B106" t="s">
        <v>8</v>
      </c>
      <c r="C106" t="s">
        <v>109</v>
      </c>
      <c r="D106" s="6" t="s">
        <v>9</v>
      </c>
      <c r="E106" s="7">
        <v>2</v>
      </c>
      <c r="F106" s="7"/>
      <c r="G106" s="7">
        <v>2</v>
      </c>
      <c r="H106" s="7">
        <v>17</v>
      </c>
      <c r="I106" s="7">
        <v>1</v>
      </c>
      <c r="J106" s="7"/>
      <c r="K106" s="7"/>
      <c r="L106" s="7"/>
      <c r="M106" s="7">
        <v>22</v>
      </c>
    </row>
    <row r="107" spans="1:13" s="2" customFormat="1" ht="15">
      <c r="A107"/>
      <c r="B107" t="s">
        <v>203</v>
      </c>
      <c r="C107" t="s">
        <v>141</v>
      </c>
      <c r="D107" s="6" t="s">
        <v>204</v>
      </c>
      <c r="E107" s="7">
        <v>1</v>
      </c>
      <c r="F107" s="7"/>
      <c r="G107" s="7"/>
      <c r="H107" s="7"/>
      <c r="I107" s="7"/>
      <c r="J107" s="7"/>
      <c r="K107" s="7"/>
      <c r="L107" s="7"/>
      <c r="M107" s="7">
        <v>1</v>
      </c>
    </row>
    <row r="108" spans="1:13" s="2" customFormat="1" ht="15">
      <c r="A108"/>
      <c r="B108"/>
      <c r="C108"/>
      <c r="D108"/>
      <c r="E108">
        <f aca="true" t="shared" si="15" ref="E108:M108">SUM(E106:E107)</f>
        <v>3</v>
      </c>
      <c r="F108">
        <f t="shared" si="15"/>
        <v>0</v>
      </c>
      <c r="G108">
        <f t="shared" si="15"/>
        <v>2</v>
      </c>
      <c r="H108">
        <f t="shared" si="15"/>
        <v>17</v>
      </c>
      <c r="I108">
        <f t="shared" si="15"/>
        <v>1</v>
      </c>
      <c r="J108">
        <f t="shared" si="15"/>
        <v>0</v>
      </c>
      <c r="K108">
        <f t="shared" si="15"/>
        <v>0</v>
      </c>
      <c r="L108">
        <f t="shared" si="15"/>
        <v>0</v>
      </c>
      <c r="M108">
        <f t="shared" si="15"/>
        <v>23</v>
      </c>
    </row>
    <row r="109" spans="1:13" s="2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 t="s">
        <v>142</v>
      </c>
      <c r="B110" t="s">
        <v>55</v>
      </c>
      <c r="C110" t="s">
        <v>109</v>
      </c>
      <c r="D110" s="6" t="s">
        <v>49</v>
      </c>
      <c r="E110" s="7"/>
      <c r="F110" s="7"/>
      <c r="G110" s="7">
        <v>1</v>
      </c>
      <c r="H110" s="7">
        <v>7</v>
      </c>
      <c r="I110" s="7"/>
      <c r="J110" s="7"/>
      <c r="K110" s="7">
        <v>2</v>
      </c>
      <c r="L110" s="7"/>
      <c r="M110" s="7">
        <v>10</v>
      </c>
    </row>
    <row r="111" spans="1:13" ht="15">
      <c r="A111"/>
      <c r="B111" t="s">
        <v>205</v>
      </c>
      <c r="C111" t="s">
        <v>141</v>
      </c>
      <c r="D111" s="6" t="s">
        <v>206</v>
      </c>
      <c r="E111" s="7"/>
      <c r="F111" s="7"/>
      <c r="G111" s="7"/>
      <c r="H111" s="7"/>
      <c r="I111" s="7"/>
      <c r="J111" s="7"/>
      <c r="K111" s="7">
        <v>1</v>
      </c>
      <c r="L111" s="7"/>
      <c r="M111" s="7">
        <v>1</v>
      </c>
    </row>
    <row r="112" spans="1:13" ht="15">
      <c r="A112"/>
      <c r="B112" t="s">
        <v>90</v>
      </c>
      <c r="C112" t="s">
        <v>113</v>
      </c>
      <c r="D112" s="6" t="s">
        <v>91</v>
      </c>
      <c r="E112" s="7"/>
      <c r="F112" s="7"/>
      <c r="G112" s="7"/>
      <c r="H112" s="7">
        <v>5</v>
      </c>
      <c r="I112" s="7"/>
      <c r="J112" s="7"/>
      <c r="K112" s="7"/>
      <c r="L112" s="7"/>
      <c r="M112" s="7">
        <v>5</v>
      </c>
    </row>
    <row r="113" spans="1:13" ht="15">
      <c r="A113" t="s">
        <v>143</v>
      </c>
      <c r="B113"/>
      <c r="C113"/>
      <c r="D113"/>
      <c r="E113">
        <f aca="true" t="shared" si="16" ref="E113:M113">SUM(E110:E112)</f>
        <v>0</v>
      </c>
      <c r="F113">
        <f t="shared" si="16"/>
        <v>0</v>
      </c>
      <c r="G113">
        <f t="shared" si="16"/>
        <v>1</v>
      </c>
      <c r="H113">
        <f t="shared" si="16"/>
        <v>12</v>
      </c>
      <c r="I113">
        <f t="shared" si="16"/>
        <v>0</v>
      </c>
      <c r="J113">
        <f t="shared" si="16"/>
        <v>0</v>
      </c>
      <c r="K113">
        <f t="shared" si="16"/>
        <v>3</v>
      </c>
      <c r="L113">
        <f t="shared" si="16"/>
        <v>0</v>
      </c>
      <c r="M113">
        <f t="shared" si="16"/>
        <v>16</v>
      </c>
    </row>
    <row r="114" spans="1:13" s="2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2" customFormat="1" ht="15">
      <c r="A115" t="s">
        <v>43</v>
      </c>
      <c r="B115" t="s">
        <v>41</v>
      </c>
      <c r="C115" t="s">
        <v>109</v>
      </c>
      <c r="D115" s="6" t="s">
        <v>42</v>
      </c>
      <c r="E115" s="7">
        <v>14</v>
      </c>
      <c r="F115" s="7"/>
      <c r="G115" s="7">
        <v>1</v>
      </c>
      <c r="H115" s="7">
        <v>40</v>
      </c>
      <c r="I115" s="7">
        <v>11</v>
      </c>
      <c r="J115" s="7">
        <v>1</v>
      </c>
      <c r="K115" s="7"/>
      <c r="L115" s="7">
        <v>1</v>
      </c>
      <c r="M115" s="7">
        <v>68</v>
      </c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 t="s">
        <v>31</v>
      </c>
      <c r="B117" t="s">
        <v>29</v>
      </c>
      <c r="C117" t="s">
        <v>109</v>
      </c>
      <c r="D117" s="6" t="s">
        <v>30</v>
      </c>
      <c r="E117" s="7">
        <v>8</v>
      </c>
      <c r="F117" s="7"/>
      <c r="G117" s="7">
        <v>1</v>
      </c>
      <c r="H117" s="7">
        <v>23</v>
      </c>
      <c r="I117" s="7">
        <v>2</v>
      </c>
      <c r="J117" s="7"/>
      <c r="K117" s="7">
        <v>8</v>
      </c>
      <c r="L117" s="7"/>
      <c r="M117" s="7">
        <v>42</v>
      </c>
    </row>
    <row r="118" spans="1:13" ht="15">
      <c r="A118"/>
      <c r="B118" t="s">
        <v>207</v>
      </c>
      <c r="C118" t="s">
        <v>141</v>
      </c>
      <c r="D118" s="6" t="s">
        <v>208</v>
      </c>
      <c r="E118" s="7"/>
      <c r="F118" s="7"/>
      <c r="G118" s="7"/>
      <c r="H118" s="7"/>
      <c r="I118" s="7">
        <v>1</v>
      </c>
      <c r="J118" s="7"/>
      <c r="K118" s="7">
        <v>2</v>
      </c>
      <c r="L118" s="7"/>
      <c r="M118" s="7">
        <v>3</v>
      </c>
    </row>
    <row r="119" spans="1:13" ht="15">
      <c r="A119"/>
      <c r="B119" t="s">
        <v>53</v>
      </c>
      <c r="C119" t="s">
        <v>112</v>
      </c>
      <c r="D119" s="6" t="s">
        <v>54</v>
      </c>
      <c r="E119" s="7">
        <v>3</v>
      </c>
      <c r="F119" s="7"/>
      <c r="G119" s="7">
        <v>1</v>
      </c>
      <c r="H119" s="7">
        <v>8</v>
      </c>
      <c r="I119" s="7">
        <v>1</v>
      </c>
      <c r="J119" s="7"/>
      <c r="K119" s="7">
        <v>11</v>
      </c>
      <c r="L119" s="7"/>
      <c r="M119" s="7">
        <v>24</v>
      </c>
    </row>
    <row r="120" spans="1:13" s="2" customFormat="1" ht="15">
      <c r="A120" t="s">
        <v>132</v>
      </c>
      <c r="B120"/>
      <c r="C120"/>
      <c r="D120"/>
      <c r="E120">
        <f aca="true" t="shared" si="17" ref="E120:M120">SUM(E117:E119)</f>
        <v>11</v>
      </c>
      <c r="F120">
        <f t="shared" si="17"/>
        <v>0</v>
      </c>
      <c r="G120">
        <f t="shared" si="17"/>
        <v>2</v>
      </c>
      <c r="H120">
        <f t="shared" si="17"/>
        <v>31</v>
      </c>
      <c r="I120">
        <f t="shared" si="17"/>
        <v>4</v>
      </c>
      <c r="J120">
        <f t="shared" si="17"/>
        <v>0</v>
      </c>
      <c r="K120">
        <f t="shared" si="17"/>
        <v>21</v>
      </c>
      <c r="L120">
        <f t="shared" si="17"/>
        <v>0</v>
      </c>
      <c r="M120">
        <f t="shared" si="17"/>
        <v>69</v>
      </c>
    </row>
    <row r="121" spans="1:13" s="2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 t="s">
        <v>71</v>
      </c>
      <c r="B122" t="s">
        <v>69</v>
      </c>
      <c r="C122" t="s">
        <v>113</v>
      </c>
      <c r="D122" s="6" t="s">
        <v>70</v>
      </c>
      <c r="E122" s="7">
        <v>2</v>
      </c>
      <c r="F122" s="7"/>
      <c r="G122" s="7"/>
      <c r="H122" s="7">
        <v>36</v>
      </c>
      <c r="I122" s="7">
        <v>1</v>
      </c>
      <c r="J122" s="7"/>
      <c r="K122" s="7">
        <v>3</v>
      </c>
      <c r="L122" s="7">
        <v>1</v>
      </c>
      <c r="M122" s="7">
        <v>43</v>
      </c>
    </row>
    <row r="123" spans="1:13" ht="15">
      <c r="A123"/>
      <c r="B123" t="s">
        <v>209</v>
      </c>
      <c r="C123" t="s">
        <v>141</v>
      </c>
      <c r="D123" s="6" t="s">
        <v>210</v>
      </c>
      <c r="E123" s="7"/>
      <c r="F123" s="7"/>
      <c r="G123" s="7"/>
      <c r="H123" s="7">
        <v>2</v>
      </c>
      <c r="I123" s="7">
        <v>1</v>
      </c>
      <c r="J123" s="7"/>
      <c r="K123" s="7"/>
      <c r="L123" s="7"/>
      <c r="M123" s="7">
        <v>3</v>
      </c>
    </row>
    <row r="124" spans="1:13" ht="15">
      <c r="A124"/>
      <c r="B124"/>
      <c r="C124"/>
      <c r="D124"/>
      <c r="E124">
        <f aca="true" t="shared" si="18" ref="E124:L124">SUM(E122:E123)</f>
        <v>2</v>
      </c>
      <c r="F124">
        <f t="shared" si="18"/>
        <v>0</v>
      </c>
      <c r="G124">
        <f t="shared" si="18"/>
        <v>0</v>
      </c>
      <c r="H124">
        <f t="shared" si="18"/>
        <v>38</v>
      </c>
      <c r="I124">
        <f t="shared" si="18"/>
        <v>2</v>
      </c>
      <c r="J124">
        <f t="shared" si="18"/>
        <v>0</v>
      </c>
      <c r="K124">
        <f t="shared" si="18"/>
        <v>3</v>
      </c>
      <c r="L124">
        <f t="shared" si="18"/>
        <v>1</v>
      </c>
      <c r="M124">
        <f>SUM(M122:M123)</f>
        <v>46</v>
      </c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2" customFormat="1" ht="15">
      <c r="A126" s="4" t="s">
        <v>170</v>
      </c>
      <c r="B126"/>
      <c r="C126"/>
      <c r="D126"/>
      <c r="E126" s="4">
        <f aca="true" t="shared" si="19" ref="E126:L126">SUM(E124,E120,E113,E108,E104,E115)</f>
        <v>31</v>
      </c>
      <c r="F126" s="4">
        <f t="shared" si="19"/>
        <v>0</v>
      </c>
      <c r="G126" s="4">
        <f t="shared" si="19"/>
        <v>6</v>
      </c>
      <c r="H126" s="4">
        <f t="shared" si="19"/>
        <v>159</v>
      </c>
      <c r="I126" s="4">
        <f t="shared" si="19"/>
        <v>19</v>
      </c>
      <c r="J126" s="4">
        <f t="shared" si="19"/>
        <v>1</v>
      </c>
      <c r="K126" s="4">
        <f t="shared" si="19"/>
        <v>30</v>
      </c>
      <c r="L126" s="4">
        <f t="shared" si="19"/>
        <v>2</v>
      </c>
      <c r="M126" s="4">
        <f>SUM(M124,M120,M113,M108,M104,M115)</f>
        <v>248</v>
      </c>
    </row>
    <row r="127" spans="1:13" s="2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2" customFormat="1" ht="15">
      <c r="A129" s="4" t="s">
        <v>2</v>
      </c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 t="s">
        <v>2</v>
      </c>
      <c r="B130" t="s">
        <v>32</v>
      </c>
      <c r="C130" t="s">
        <v>140</v>
      </c>
      <c r="D130" s="6" t="s">
        <v>33</v>
      </c>
      <c r="E130" s="7">
        <v>8</v>
      </c>
      <c r="F130" s="7"/>
      <c r="G130" s="7">
        <v>1</v>
      </c>
      <c r="H130" s="7">
        <v>53</v>
      </c>
      <c r="I130" s="7">
        <v>2</v>
      </c>
      <c r="J130" s="7"/>
      <c r="K130" s="7"/>
      <c r="L130" s="7">
        <v>1</v>
      </c>
      <c r="M130" s="7">
        <v>65</v>
      </c>
    </row>
    <row r="131" spans="1:13" ht="15">
      <c r="A131"/>
      <c r="B131" t="s">
        <v>0</v>
      </c>
      <c r="C131" t="s">
        <v>120</v>
      </c>
      <c r="D131" s="6" t="s">
        <v>1</v>
      </c>
      <c r="E131" s="7">
        <v>1</v>
      </c>
      <c r="F131" s="7"/>
      <c r="G131" s="7"/>
      <c r="H131" s="7">
        <v>4</v>
      </c>
      <c r="I131" s="7">
        <v>1</v>
      </c>
      <c r="J131" s="7">
        <v>2</v>
      </c>
      <c r="K131" s="7">
        <v>2</v>
      </c>
      <c r="L131" s="7"/>
      <c r="M131" s="7">
        <v>10</v>
      </c>
    </row>
    <row r="132" spans="1:13" ht="15">
      <c r="A132"/>
      <c r="B132"/>
      <c r="C132" t="s">
        <v>108</v>
      </c>
      <c r="D132" s="6"/>
      <c r="E132" s="7">
        <v>18</v>
      </c>
      <c r="F132" s="7"/>
      <c r="G132" s="7"/>
      <c r="H132" s="7">
        <v>29</v>
      </c>
      <c r="I132" s="7">
        <v>4</v>
      </c>
      <c r="J132" s="7">
        <v>1</v>
      </c>
      <c r="K132" s="7">
        <v>1</v>
      </c>
      <c r="L132" s="7"/>
      <c r="M132" s="7">
        <v>53</v>
      </c>
    </row>
    <row r="133" spans="1:13" ht="15">
      <c r="A133" s="4" t="s">
        <v>133</v>
      </c>
      <c r="B133" s="4"/>
      <c r="C133" s="4"/>
      <c r="D133" s="4"/>
      <c r="E133" s="4">
        <f aca="true" t="shared" si="20" ref="E133:L133">SUM(E130:E132)</f>
        <v>27</v>
      </c>
      <c r="F133" s="4">
        <f t="shared" si="20"/>
        <v>0</v>
      </c>
      <c r="G133" s="4">
        <f t="shared" si="20"/>
        <v>1</v>
      </c>
      <c r="H133" s="4">
        <f t="shared" si="20"/>
        <v>86</v>
      </c>
      <c r="I133" s="4">
        <f t="shared" si="20"/>
        <v>7</v>
      </c>
      <c r="J133" s="4">
        <f t="shared" si="20"/>
        <v>3</v>
      </c>
      <c r="K133" s="4">
        <f t="shared" si="20"/>
        <v>3</v>
      </c>
      <c r="L133" s="4">
        <f t="shared" si="20"/>
        <v>1</v>
      </c>
      <c r="M133" s="4">
        <f>SUM(M130:M132)</f>
        <v>128</v>
      </c>
    </row>
    <row r="134" spans="1:13" s="2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 s="5" t="s">
        <v>171</v>
      </c>
      <c r="B135" s="5"/>
      <c r="C135" s="5"/>
      <c r="D135" s="5"/>
      <c r="E135" s="5">
        <f aca="true" t="shared" si="21" ref="E135:M135">SUM(E133,E126,E99,E56,E21)</f>
        <v>113</v>
      </c>
      <c r="F135" s="5">
        <f t="shared" si="21"/>
        <v>29</v>
      </c>
      <c r="G135" s="5">
        <f t="shared" si="21"/>
        <v>19</v>
      </c>
      <c r="H135" s="5">
        <f t="shared" si="21"/>
        <v>733</v>
      </c>
      <c r="I135" s="5">
        <f t="shared" si="21"/>
        <v>48</v>
      </c>
      <c r="J135" s="5">
        <f t="shared" si="21"/>
        <v>15</v>
      </c>
      <c r="K135" s="5">
        <f t="shared" si="21"/>
        <v>49</v>
      </c>
      <c r="L135" s="5">
        <f t="shared" si="21"/>
        <v>3</v>
      </c>
      <c r="M135" s="5">
        <f t="shared" si="21"/>
        <v>1015</v>
      </c>
    </row>
    <row r="136" spans="1:13" s="2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2" customFormat="1" ht="15">
      <c r="A137" s="4" t="s">
        <v>172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/>
    </row>
    <row r="138" spans="1:13" s="2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2" customFormat="1" ht="15">
      <c r="A139" s="4" t="s">
        <v>173</v>
      </c>
      <c r="B139" s="4"/>
      <c r="C139" s="4"/>
      <c r="D139" s="4"/>
      <c r="E139" s="4">
        <f aca="true" t="shared" si="22" ref="E139:L139">SUM(E135:E137)</f>
        <v>113</v>
      </c>
      <c r="F139" s="4">
        <f t="shared" si="22"/>
        <v>29</v>
      </c>
      <c r="G139" s="4">
        <f t="shared" si="22"/>
        <v>19</v>
      </c>
      <c r="H139" s="4">
        <f t="shared" si="22"/>
        <v>733</v>
      </c>
      <c r="I139" s="4">
        <f t="shared" si="22"/>
        <v>48</v>
      </c>
      <c r="J139" s="4">
        <f t="shared" si="22"/>
        <v>15</v>
      </c>
      <c r="K139" s="4">
        <f t="shared" si="22"/>
        <v>49</v>
      </c>
      <c r="L139" s="4">
        <f t="shared" si="22"/>
        <v>3</v>
      </c>
      <c r="M139" s="4">
        <f>SUM(M135:M137)</f>
        <v>1015</v>
      </c>
    </row>
    <row r="140" spans="1:13" s="2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2" spans="1:13" ht="15">
      <c r="A142" s="10" t="s">
        <v>212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0" t="s">
        <v>137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</sheetData>
  <sheetProtection password="975D" sheet="1"/>
  <mergeCells count="6">
    <mergeCell ref="A2:M2"/>
    <mergeCell ref="A3:M3"/>
    <mergeCell ref="A4:M4"/>
    <mergeCell ref="A142:M142"/>
    <mergeCell ref="A143:M143"/>
    <mergeCell ref="A1:M1"/>
  </mergeCells>
  <hyperlinks>
    <hyperlink ref="A142:I142" r:id="rId1" display="[Spring 2010 - Fact Sheet]"/>
    <hyperlink ref="A143:I143" r:id="rId2" display="[Institutional Research Home]"/>
    <hyperlink ref="A142:M142" r:id="rId3" display="[Spring 2016 - Fact Sheet]"/>
    <hyperlink ref="C142" r:id="rId4" display="[Spring 2015 - Fact Sheet]"/>
    <hyperlink ref="C143" r:id="rId5" display="[Institutional Research Home]"/>
    <hyperlink ref="A143:M143" r:id="rId6" display="[Institutional Research Home]"/>
  </hyperlinks>
  <printOptions/>
  <pageMargins left="0.7" right="0.7" top="0.75" bottom="0.75" header="0.3" footer="0.3"/>
  <pageSetup horizontalDpi="600" verticalDpi="600" orientation="landscape" scale="66" r:id="rId7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Bonn, Michelle</cp:lastModifiedBy>
  <cp:lastPrinted>2014-11-03T17:30:49Z</cp:lastPrinted>
  <dcterms:created xsi:type="dcterms:W3CDTF">2013-10-04T13:40:25Z</dcterms:created>
  <dcterms:modified xsi:type="dcterms:W3CDTF">2016-07-29T19:08:18Z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